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<sst xmlns="http://schemas.openxmlformats.org/spreadsheetml/2006/main" count="287" uniqueCount="165">
  <si>
    <t>число выездов</t>
  </si>
  <si>
    <t>тысячи рублей</t>
  </si>
  <si>
    <t>дни</t>
  </si>
  <si>
    <t>человек</t>
  </si>
  <si>
    <t>процент</t>
  </si>
  <si>
    <t>случаи на 1000 населения</t>
  </si>
  <si>
    <t>случаи на 100 тысяч населения</t>
  </si>
  <si>
    <t>случаи</t>
  </si>
  <si>
    <t>единицы</t>
  </si>
  <si>
    <t>Единица измерения</t>
  </si>
  <si>
    <t>Число выездов бригад скорой медицинской помощи</t>
  </si>
  <si>
    <t>Количество выписанных и умерших, пострадавших в результате ДТП</t>
  </si>
  <si>
    <t>Количество умерших в результате ДТП</t>
  </si>
  <si>
    <t> Количество проведённых коронароангиографий</t>
  </si>
  <si>
    <t> Количество проведённых эндоскопических операций (торакальная и абдоминальная хирургия)</t>
  </si>
  <si>
    <t> Проведение транслюминальной баллонной ангиопластики коронарных артерий со стентированием</t>
  </si>
  <si>
    <t>Число выездов бригад скорой медицинской помощи cо временем доезда до 20 минут</t>
  </si>
  <si>
    <t>Число выездов бригад скорой медицинской помощи на места ДТП</t>
  </si>
  <si>
    <t>Число выездов бригад скорой медицинской помощи на места ДТП cо временем доезда до 20 минут</t>
  </si>
  <si>
    <t>Число зарегистрированных заболеваний у взрослых</t>
  </si>
  <si>
    <t>Число зарегистрированных заболеваний у детей</t>
  </si>
  <si>
    <t>Число пациентов, осмотренных на туберкулез</t>
  </si>
  <si>
    <t>Число ВИЧ-инфицированных лиц</t>
  </si>
  <si>
    <t>Число ВИЧ-инфицированных лиц, взятых на диспансеный учет</t>
  </si>
  <si>
    <t>Число больных психическими расстройствами, госпитализированных в течение года</t>
  </si>
  <si>
    <t>Число больных психическими расстройствами, повторно госпитализированных в течение года</t>
  </si>
  <si>
    <t>Число больных наркоманией, госпитализированных в течение года</t>
  </si>
  <si>
    <t>Число больных наркоманией, повторно госпитализированных в течение года</t>
  </si>
  <si>
    <t>Число больных алкоголизмом, госпитализированных в течение года</t>
  </si>
  <si>
    <t>Число больных алкоголизмом, повторно госпитализированных в течение года</t>
  </si>
  <si>
    <t>Число больных злокачественными новообразованиями</t>
  </si>
  <si>
    <t>Число больных злокачественными новообразованиями, состоящих на учете с момента установления диагноза 5 лет и более</t>
  </si>
  <si>
    <t>Впервые взято на учет больных со злокачественными новообразованиями в предыдущем году</t>
  </si>
  <si>
    <t>Выявлено больных со злокачественными новообразованиями в отчетном году</t>
  </si>
  <si>
    <t>Выявлено больных со злокачественными новообразованиями на I - II стадиях в отчетном году</t>
  </si>
  <si>
    <t>Количество выписанных взрослых и детей</t>
  </si>
  <si>
    <t>Количество выписанных взрослых и детей, доставленных по экстренным показаниям</t>
  </si>
  <si>
    <t>Количество умерших</t>
  </si>
  <si>
    <t>Количество больных, выписанных и умерших на койках хирургического профиля</t>
  </si>
  <si>
    <t>Количество проведенных операций</t>
  </si>
  <si>
    <t>Число умерших от острой хирургической патологии</t>
  </si>
  <si>
    <t>Количество взрослого населения, потребляющего табак</t>
  </si>
  <si>
    <t>Количество человек, подлежащих вакцинации против дифтерии, коклюша и столбняка за отчетный период</t>
  </si>
  <si>
    <t>Количество человек, вакцинированных против кори за отчетный период</t>
  </si>
  <si>
    <t>Количество человек, подлежащих вакцинации против кори за отчетный период</t>
  </si>
  <si>
    <t>Количество человек, подлежащих вакцинации против краснухи за отчетный период</t>
  </si>
  <si>
    <t>Количество человек, вакцинированных против краснухи за отчетный период</t>
  </si>
  <si>
    <t>Количество человек, подлежащих вакцинации против эпидпаротита за отчетный период</t>
  </si>
  <si>
    <t>Количество человек, вакцинированных против эпидпаротита за отчетный период</t>
  </si>
  <si>
    <t>Количество человек, вакцинированных против пневмококковой инфекции за отчетный период</t>
  </si>
  <si>
    <t>Количество человек, подлежащих вакцинации против пневмококковой инфекции за отчетный период</t>
  </si>
  <si>
    <t>Количество женщин, вставших на учет в первом триместре беременности</t>
  </si>
  <si>
    <t>Взято на учет женщин по беременности в женской консультации в сроке до 14 недель</t>
  </si>
  <si>
    <t>Количество детей, подлежащих осмотру</t>
  </si>
  <si>
    <t>Количество осмотренных детей</t>
  </si>
  <si>
    <t>Дорожная карта</t>
  </si>
  <si>
    <t>Численность населения:</t>
  </si>
  <si>
    <t>Общая</t>
  </si>
  <si>
    <t>Взрослого</t>
  </si>
  <si>
    <t>Детей 0-17 лет</t>
  </si>
  <si>
    <t>Наименование показателя</t>
  </si>
  <si>
    <t>План</t>
  </si>
  <si>
    <t>Факт</t>
  </si>
  <si>
    <t>Смертность от симптомов, признаков, не классифицированных в других рубриках (в т. ч. старость)</t>
  </si>
  <si>
    <t>Объемы оказания скорой медицинской помощи вне медицинских организаций</t>
  </si>
  <si>
    <t>Объем оказанных платных услуг</t>
  </si>
  <si>
    <t>Объем инвестиций в основной капитал</t>
  </si>
  <si>
    <t>Число дней занятости койки круглосуточного пребывания в году</t>
  </si>
  <si>
    <t>Число дней занятости койки дневного стационара в больничном учреждении</t>
  </si>
  <si>
    <t>Число дней занятости койки дневного стационара в амбулаторно-поликлинических учреждениях</t>
  </si>
  <si>
    <t>Средняя длительность лечения больного в стационаре круглосуточного пребывания</t>
  </si>
  <si>
    <t>Смертность от всех причин</t>
  </si>
  <si>
    <t>Смертность от болезней системы кровообращения</t>
  </si>
  <si>
    <t>Смертность от ишемической болезни сердца</t>
  </si>
  <si>
    <t>Смертность от цереброваскулярных заболеваний</t>
  </si>
  <si>
    <t>Смертность от болезней органов дыхания</t>
  </si>
  <si>
    <t>Смертность от туберкулеза</t>
  </si>
  <si>
    <t>Смертность от болезней органов пищеварения</t>
  </si>
  <si>
    <t>Смертность от новообразований (в том числе злокачественных)</t>
  </si>
  <si>
    <t>Смертность населения в трудоспособном возрасте</t>
  </si>
  <si>
    <t>Материнская смертность</t>
  </si>
  <si>
    <t>Младенческая смертность</t>
  </si>
  <si>
    <t>Ранняя неонатальная смертность</t>
  </si>
  <si>
    <t>Смертность детей в возрасте 0 - 17 лет</t>
  </si>
  <si>
    <t>Доля выездов бригад скорой медицинской помощи со временем доезда до больного менее 20 минут</t>
  </si>
  <si>
    <t>Количество проведённых тромболизисов на догоспитальном этапе</t>
  </si>
  <si>
    <t>Больничная летальность пострадавших в результате дорожно-транспортных происшествий (для травмоцентров 1 и 2 уровней)</t>
  </si>
  <si>
    <t>Доля выедов бригад скорой медицинской помощи со временем доезда до места ДТП со сроком доезда до 20 минут</t>
  </si>
  <si>
    <t>Общая заболеваемость взрослого населения</t>
  </si>
  <si>
    <t>Общая заболеваемость детей</t>
  </si>
  <si>
    <t>Первичная инвалидность приписного взрослого населения</t>
  </si>
  <si>
    <t>Первичная инвалидность трудоспособного населения</t>
  </si>
  <si>
    <t>Заболеваемость туберкулезом</t>
  </si>
  <si>
    <t>Охват населения профилактическими осмотрами на туберкулез</t>
  </si>
  <si>
    <t>Заболеваемость острым вирусным гепатитом B</t>
  </si>
  <si>
    <t>Доля больных психическими расстройствами, повторно госпитализированных в течение года</t>
  </si>
  <si>
    <t>Доля больных наркоманией, повторно госпитализированных в течение года</t>
  </si>
  <si>
    <t>Доля больных алкоголизмом, повторно госпитализированных в течение года</t>
  </si>
  <si>
    <t>Число больных наркоманией, находящихся в ремиссии более 2-х лет</t>
  </si>
  <si>
    <t>Число больных алкоголизмом, находящихся в ремиссии более 2-х лет</t>
  </si>
  <si>
    <t>Удельный вес больных злокачественными новообразованиями, состоящих на учете с момента установления диагноза 5 лет и более</t>
  </si>
  <si>
    <t>Одногодичная летальность больных со злокачественными новообразованиями</t>
  </si>
  <si>
    <t>Доля больных с выявленными злокачественными новообразованиями на I - II стадиях от общего числа выявленных больных с онкопатологией</t>
  </si>
  <si>
    <t>Доля пациентов, доставленных по экстренным показаниям, от общего числа пациентов, пролеченных в стационарных условиях</t>
  </si>
  <si>
    <t>Больничная летальность</t>
  </si>
  <si>
    <t>Количество выписанных и умерших</t>
  </si>
  <si>
    <t>Больничная летальность детей</t>
  </si>
  <si>
    <t>Хирургическая активность в стационаре</t>
  </si>
  <si>
    <t>Летальность от острой хирургической патологии</t>
  </si>
  <si>
    <t>Число оперированных и не оперированных больных при острой хирургической патологии</t>
  </si>
  <si>
    <t>Количество проведённых диагностических литотрипсий</t>
  </si>
  <si>
    <t>Количество проведённых контактных литотрипсий</t>
  </si>
  <si>
    <t>Проведение реконструктивных вмешательств на прецеребральных артериях при стенозирующих процессах</t>
  </si>
  <si>
    <t>Количество выездов мобильного диагностического комплекса</t>
  </si>
  <si>
    <t>Распространенность потребления табака среди взрослого населения</t>
  </si>
  <si>
    <t>Охват иммунизацией населения против вирусного гепатита B в декретированные сроки</t>
  </si>
  <si>
    <t>Количество человек, вакцинированных против вирусного гепатита B за отчетный период</t>
  </si>
  <si>
    <t>Количество человек, подлежащих вакцинации против вирусного гепатита B за отчетный период</t>
  </si>
  <si>
    <t>Охват иммунизацией населения против дифтерии, коклюша и столбняка в декретированные сроки</t>
  </si>
  <si>
    <t>Количество человек, вакцинированных против дифтерии, коклюша и столбняка за отчетный период</t>
  </si>
  <si>
    <t>Охват иммунизацией населения против кори в декретированные сроки</t>
  </si>
  <si>
    <t>Охват иммунизацией населения против краснухи в декретированные сроки</t>
  </si>
  <si>
    <t>Доля женщин, поставленных на учет в первом триместре беременности</t>
  </si>
  <si>
    <t>Доля обследованных беременных женщин по новому алгоритму проведения комплексной пренатальной (дородовой) диагностики нарушений развития ребенка от числа поставленных на учет в первый триместр беременности</t>
  </si>
  <si>
    <t>Из взятых на учет женщин обследовано по новому алгоритму проведения комплексной пренатальной (дородовой) диагностики нарушений развития ребенка</t>
  </si>
  <si>
    <t>Количество абортов</t>
  </si>
  <si>
    <t>Охват профилактическими медицинскими осмотрами детей</t>
  </si>
  <si>
    <t>№</t>
  </si>
  <si>
    <t>Заполняются ячейки, выделенные цветом</t>
  </si>
  <si>
    <t>Выполнено,
%</t>
  </si>
  <si>
    <t>Среднегодовое число коек</t>
  </si>
  <si>
    <t>койки</t>
  </si>
  <si>
    <t>Число выписанных больных (без выписанных с коек сестринского ухода и онкологических паллиативных)</t>
  </si>
  <si>
    <t>Число умерших больных (без умерших на койках сестринского ухода и онкологических паллиативных)</t>
  </si>
  <si>
    <t>Средняя длительность одного случая временной нетрудоспособности по заболеваниям</t>
  </si>
  <si>
    <t>Число случаев</t>
  </si>
  <si>
    <t>Число дней</t>
  </si>
  <si>
    <t>Число дней лечения больных</t>
  </si>
  <si>
    <t>Число дней лечения больных (без коек сестринского ухода и онкологических паллиативных)</t>
  </si>
  <si>
    <t>Число поступивших больных (без поступивших на койки сестринского ухода и онкологические паллиативные)</t>
  </si>
  <si>
    <t>Количество зарегистрированных больных с диагнозом активный туберкулёз, установленным впервые в жизни</t>
  </si>
  <si>
    <t>Доля ВИЧ-инфицированных лиц, состоящих на диспансерном учете, от числа выявленных</t>
  </si>
  <si>
    <t>Умерло больных со злокачественными новообразованиями в течении первого года с установления диагноза</t>
  </si>
  <si>
    <t>Охват иммунизацией населения против эпидемического паротита в декретированные сроки</t>
  </si>
  <si>
    <t>Охват иммунизацией населения против пневмококковой инфекции в декретированные сроки</t>
  </si>
  <si>
    <t>Всего поступило под наблюдение беременных</t>
  </si>
  <si>
    <t>334,5</t>
  </si>
  <si>
    <t>331,7</t>
  </si>
  <si>
    <t>9,4</t>
  </si>
  <si>
    <t>92,5</t>
  </si>
  <si>
    <t>1303,7</t>
  </si>
  <si>
    <t>1995,7</t>
  </si>
  <si>
    <t>94,3</t>
  </si>
  <si>
    <t>61,8</t>
  </si>
  <si>
    <t>34,1</t>
  </si>
  <si>
    <t>0,3</t>
  </si>
  <si>
    <t>54,4</t>
  </si>
  <si>
    <t>98,9</t>
  </si>
  <si>
    <t>97,9</t>
  </si>
  <si>
    <t>99,3</t>
  </si>
  <si>
    <t>99,5</t>
  </si>
  <si>
    <t>96,2</t>
  </si>
  <si>
    <t>92,25</t>
  </si>
  <si>
    <t xml:space="preserve">ТОГБУЗ «Ржаксинская центральная районная больница»    </t>
  </si>
  <si>
    <t>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</si>
</sst>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="120" zoomScaleNormal="120" zoomScalePageLayoutView="0" workbookViewId="0" topLeftCell="A67">
      <selection activeCell="E7" sqref="E7"/>
    </sheetView>
  </sheetViews>
  <sheetFormatPr defaultColWidth="9.140625" defaultRowHeight="15"/>
  <cols>
    <col min="1" max="1" width="3.140625" style="3" customWidth="1"/>
    <col min="2" max="2" width="72.140625" style="1" customWidth="1"/>
    <col min="3" max="3" width="16.421875" style="2" customWidth="1"/>
    <col min="4" max="4" width="9.140625" style="14" customWidth="1"/>
    <col min="5" max="5" width="9.140625" style="18" customWidth="1"/>
    <col min="6" max="6" width="13.421875" style="3" customWidth="1"/>
    <col min="7" max="16384" width="9.140625" style="3" customWidth="1"/>
  </cols>
  <sheetData>
    <row r="1" spans="1:6" ht="20.25">
      <c r="A1" s="27" t="s">
        <v>55</v>
      </c>
      <c r="B1" s="27"/>
      <c r="C1" s="27"/>
      <c r="D1" s="27"/>
      <c r="E1" s="27"/>
      <c r="F1" s="27"/>
    </row>
    <row r="3" spans="1:6" ht="15">
      <c r="A3" s="28" t="s">
        <v>163</v>
      </c>
      <c r="B3" s="28"/>
      <c r="C3" s="28"/>
      <c r="D3" s="28"/>
      <c r="E3" s="28"/>
      <c r="F3" s="28"/>
    </row>
    <row r="4" ht="15">
      <c r="C4" s="29" t="s">
        <v>164</v>
      </c>
    </row>
    <row r="5" spans="2:5" ht="15">
      <c r="B5" s="4" t="s">
        <v>56</v>
      </c>
      <c r="C5" s="5" t="s">
        <v>57</v>
      </c>
      <c r="E5" s="18">
        <v>15417</v>
      </c>
    </row>
    <row r="6" spans="2:5" ht="15">
      <c r="B6" s="6"/>
      <c r="C6" s="5" t="s">
        <v>58</v>
      </c>
      <c r="E6" s="18">
        <v>13140</v>
      </c>
    </row>
    <row r="7" spans="2:5" ht="15">
      <c r="B7" s="6"/>
      <c r="C7" s="5" t="s">
        <v>59</v>
      </c>
      <c r="E7" s="18">
        <v>2277</v>
      </c>
    </row>
    <row r="8" spans="2:3" ht="15">
      <c r="B8" s="6"/>
      <c r="C8" s="5"/>
    </row>
    <row r="9" spans="2:6" ht="15">
      <c r="B9" s="13"/>
      <c r="E9" s="19"/>
      <c r="F9" s="19" t="s">
        <v>128</v>
      </c>
    </row>
    <row r="10" spans="1:6" ht="28.5">
      <c r="A10" s="7" t="s">
        <v>127</v>
      </c>
      <c r="B10" s="7" t="s">
        <v>60</v>
      </c>
      <c r="C10" s="8" t="s">
        <v>9</v>
      </c>
      <c r="D10" s="8" t="s">
        <v>61</v>
      </c>
      <c r="E10" s="8" t="s">
        <v>62</v>
      </c>
      <c r="F10" s="17" t="s">
        <v>129</v>
      </c>
    </row>
    <row r="11" spans="1:6" ht="30">
      <c r="A11" s="16">
        <v>1</v>
      </c>
      <c r="B11" s="9" t="s">
        <v>64</v>
      </c>
      <c r="C11" s="10" t="s">
        <v>0</v>
      </c>
      <c r="D11" s="16">
        <v>4855</v>
      </c>
      <c r="E11" s="22">
        <v>4724</v>
      </c>
      <c r="F11" s="16">
        <f>IF(D11&lt;&gt;0,ROUND(E11/D11*100,2),"")</f>
        <v>97.3</v>
      </c>
    </row>
    <row r="12" spans="1:6" ht="15">
      <c r="A12" s="16">
        <v>2</v>
      </c>
      <c r="B12" s="9" t="s">
        <v>65</v>
      </c>
      <c r="C12" s="10" t="s">
        <v>1</v>
      </c>
      <c r="D12" s="16">
        <v>5600</v>
      </c>
      <c r="E12" s="22">
        <v>7806.5</v>
      </c>
      <c r="F12" s="16">
        <f aca="true" t="shared" si="0" ref="F12:F85">IF(D12&lt;&gt;0,ROUND(E12/D12*100,2),"")</f>
        <v>139.4</v>
      </c>
    </row>
    <row r="13" spans="1:6" ht="15">
      <c r="A13" s="16">
        <v>3</v>
      </c>
      <c r="B13" s="9" t="s">
        <v>66</v>
      </c>
      <c r="C13" s="10" t="s">
        <v>1</v>
      </c>
      <c r="D13" s="16">
        <v>6749</v>
      </c>
      <c r="E13" s="22">
        <v>557</v>
      </c>
      <c r="F13" s="16">
        <f t="shared" si="0"/>
        <v>8.25</v>
      </c>
    </row>
    <row r="14" spans="1:6" ht="15">
      <c r="A14" s="16">
        <v>4</v>
      </c>
      <c r="B14" s="9" t="s">
        <v>67</v>
      </c>
      <c r="C14" s="10" t="s">
        <v>2</v>
      </c>
      <c r="D14" s="16" t="s">
        <v>146</v>
      </c>
      <c r="E14" s="20">
        <f>ROUND(IF(E16&gt;0,E15/E16,0),2)</f>
        <v>334.5</v>
      </c>
      <c r="F14" s="16">
        <f t="shared" si="0"/>
        <v>100</v>
      </c>
    </row>
    <row r="15" spans="1:6" ht="15">
      <c r="A15" s="24"/>
      <c r="B15" s="9" t="s">
        <v>137</v>
      </c>
      <c r="C15" s="10" t="s">
        <v>2</v>
      </c>
      <c r="D15" s="16"/>
      <c r="E15" s="22">
        <v>16725</v>
      </c>
      <c r="F15" s="16"/>
    </row>
    <row r="16" spans="1:6" ht="15">
      <c r="A16" s="25"/>
      <c r="B16" s="9" t="s">
        <v>130</v>
      </c>
      <c r="C16" s="10" t="s">
        <v>131</v>
      </c>
      <c r="D16" s="16"/>
      <c r="E16" s="22">
        <v>50</v>
      </c>
      <c r="F16" s="16"/>
    </row>
    <row r="17" spans="1:6" ht="15">
      <c r="A17" s="16">
        <v>5</v>
      </c>
      <c r="B17" s="9" t="s">
        <v>68</v>
      </c>
      <c r="C17" s="10" t="s">
        <v>2</v>
      </c>
      <c r="D17" s="16" t="s">
        <v>147</v>
      </c>
      <c r="E17" s="20">
        <f>ROUND(IF(E19&gt;0,E18/E19,0),2)</f>
        <v>331.69</v>
      </c>
      <c r="F17" s="16">
        <f t="shared" si="0"/>
        <v>100</v>
      </c>
    </row>
    <row r="18" spans="1:6" ht="15">
      <c r="A18" s="24"/>
      <c r="B18" s="9" t="s">
        <v>137</v>
      </c>
      <c r="C18" s="10" t="s">
        <v>2</v>
      </c>
      <c r="D18" s="16"/>
      <c r="E18" s="22">
        <v>4312</v>
      </c>
      <c r="F18" s="16"/>
    </row>
    <row r="19" spans="1:6" ht="15">
      <c r="A19" s="25"/>
      <c r="B19" s="9" t="s">
        <v>130</v>
      </c>
      <c r="C19" s="10" t="s">
        <v>131</v>
      </c>
      <c r="D19" s="16"/>
      <c r="E19" s="22">
        <v>13</v>
      </c>
      <c r="F19" s="16"/>
    </row>
    <row r="20" spans="1:6" ht="30">
      <c r="A20" s="16">
        <v>6</v>
      </c>
      <c r="B20" s="9" t="s">
        <v>69</v>
      </c>
      <c r="C20" s="10" t="s">
        <v>2</v>
      </c>
      <c r="D20" s="16"/>
      <c r="E20" s="20">
        <f>ROUND(IF(E22&gt;0,E21/E22,0),2)</f>
        <v>0</v>
      </c>
      <c r="F20" s="16">
        <f t="shared" si="0"/>
      </c>
    </row>
    <row r="21" spans="1:6" ht="15">
      <c r="A21" s="24"/>
      <c r="B21" s="9" t="s">
        <v>137</v>
      </c>
      <c r="C21" s="10" t="s">
        <v>2</v>
      </c>
      <c r="D21" s="16"/>
      <c r="E21" s="21"/>
      <c r="F21" s="16"/>
    </row>
    <row r="22" spans="1:6" ht="15">
      <c r="A22" s="25"/>
      <c r="B22" s="9" t="s">
        <v>130</v>
      </c>
      <c r="C22" s="10" t="s">
        <v>131</v>
      </c>
      <c r="D22" s="16"/>
      <c r="E22" s="21"/>
      <c r="F22" s="16"/>
    </row>
    <row r="23" spans="1:6" ht="30">
      <c r="A23" s="16">
        <v>7</v>
      </c>
      <c r="B23" s="9" t="s">
        <v>70</v>
      </c>
      <c r="C23" s="10" t="s">
        <v>2</v>
      </c>
      <c r="D23" s="16" t="s">
        <v>148</v>
      </c>
      <c r="E23" s="20">
        <f>ROUND(IF((E25+E26+E27)&gt;0,E24/((E25+E26+E27)/2),0),2)</f>
        <v>9.4</v>
      </c>
      <c r="F23" s="16">
        <f t="shared" si="0"/>
        <v>100</v>
      </c>
    </row>
    <row r="24" spans="1:6" ht="30">
      <c r="A24" s="24"/>
      <c r="B24" s="9" t="s">
        <v>138</v>
      </c>
      <c r="C24" s="10" t="s">
        <v>2</v>
      </c>
      <c r="D24" s="16"/>
      <c r="E24" s="22">
        <v>16725</v>
      </c>
      <c r="F24" s="16"/>
    </row>
    <row r="25" spans="1:6" ht="30">
      <c r="A25" s="26"/>
      <c r="B25" s="9" t="s">
        <v>139</v>
      </c>
      <c r="C25" s="10" t="s">
        <v>3</v>
      </c>
      <c r="D25" s="16"/>
      <c r="E25" s="22">
        <v>1911</v>
      </c>
      <c r="F25" s="16"/>
    </row>
    <row r="26" spans="1:6" ht="30">
      <c r="A26" s="26"/>
      <c r="B26" s="9" t="s">
        <v>132</v>
      </c>
      <c r="C26" s="10" t="s">
        <v>3</v>
      </c>
      <c r="D26" s="16"/>
      <c r="E26" s="22">
        <v>1637</v>
      </c>
      <c r="F26" s="16"/>
    </row>
    <row r="27" spans="1:6" ht="30">
      <c r="A27" s="25"/>
      <c r="B27" s="9" t="s">
        <v>133</v>
      </c>
      <c r="C27" s="10" t="s">
        <v>3</v>
      </c>
      <c r="D27" s="16"/>
      <c r="E27" s="22">
        <v>10</v>
      </c>
      <c r="F27" s="16"/>
    </row>
    <row r="28" spans="1:6" ht="15">
      <c r="A28" s="16">
        <v>8</v>
      </c>
      <c r="B28" s="9" t="s">
        <v>71</v>
      </c>
      <c r="C28" s="10" t="s">
        <v>3</v>
      </c>
      <c r="D28" s="16">
        <v>290</v>
      </c>
      <c r="E28" s="22">
        <v>293</v>
      </c>
      <c r="F28" s="16">
        <f t="shared" si="0"/>
        <v>101.03</v>
      </c>
    </row>
    <row r="29" spans="1:6" ht="15">
      <c r="A29" s="16">
        <v>9</v>
      </c>
      <c r="B29" s="9" t="s">
        <v>72</v>
      </c>
      <c r="C29" s="10" t="s">
        <v>3</v>
      </c>
      <c r="D29" s="16">
        <v>120</v>
      </c>
      <c r="E29" s="22">
        <v>113</v>
      </c>
      <c r="F29" s="16">
        <f t="shared" si="0"/>
        <v>94.17</v>
      </c>
    </row>
    <row r="30" spans="1:6" ht="15">
      <c r="A30" s="16">
        <v>10</v>
      </c>
      <c r="B30" s="9" t="s">
        <v>73</v>
      </c>
      <c r="C30" s="10" t="s">
        <v>3</v>
      </c>
      <c r="D30" s="16">
        <v>77</v>
      </c>
      <c r="E30" s="22">
        <v>63</v>
      </c>
      <c r="F30" s="16">
        <f t="shared" si="0"/>
        <v>81.82</v>
      </c>
    </row>
    <row r="31" spans="1:6" ht="15">
      <c r="A31" s="16">
        <v>11</v>
      </c>
      <c r="B31" s="9" t="s">
        <v>74</v>
      </c>
      <c r="C31" s="10" t="s">
        <v>3</v>
      </c>
      <c r="D31" s="16">
        <v>34</v>
      </c>
      <c r="E31" s="22">
        <v>41</v>
      </c>
      <c r="F31" s="16">
        <f t="shared" si="0"/>
        <v>120.59</v>
      </c>
    </row>
    <row r="32" spans="1:6" ht="15">
      <c r="A32" s="16">
        <v>12</v>
      </c>
      <c r="B32" s="9" t="s">
        <v>75</v>
      </c>
      <c r="C32" s="10" t="s">
        <v>3</v>
      </c>
      <c r="D32" s="16">
        <v>13</v>
      </c>
      <c r="E32" s="22">
        <v>13</v>
      </c>
      <c r="F32" s="16">
        <f t="shared" si="0"/>
        <v>100</v>
      </c>
    </row>
    <row r="33" spans="1:6" ht="15">
      <c r="A33" s="16">
        <v>13</v>
      </c>
      <c r="B33" s="9" t="s">
        <v>76</v>
      </c>
      <c r="C33" s="10" t="s">
        <v>3</v>
      </c>
      <c r="D33" s="16">
        <v>0</v>
      </c>
      <c r="E33" s="22">
        <v>0</v>
      </c>
      <c r="F33" s="16">
        <f t="shared" si="0"/>
      </c>
    </row>
    <row r="34" spans="1:6" ht="15">
      <c r="A34" s="16">
        <v>14</v>
      </c>
      <c r="B34" s="9" t="s">
        <v>77</v>
      </c>
      <c r="C34" s="10" t="s">
        <v>3</v>
      </c>
      <c r="D34" s="16">
        <v>7</v>
      </c>
      <c r="E34" s="22">
        <v>5</v>
      </c>
      <c r="F34" s="16">
        <f t="shared" si="0"/>
        <v>71.43</v>
      </c>
    </row>
    <row r="35" spans="1:6" ht="15">
      <c r="A35" s="16">
        <v>15</v>
      </c>
      <c r="B35" s="9" t="s">
        <v>78</v>
      </c>
      <c r="C35" s="10" t="s">
        <v>3</v>
      </c>
      <c r="D35" s="16">
        <v>32</v>
      </c>
      <c r="E35" s="22">
        <v>30</v>
      </c>
      <c r="F35" s="16">
        <f t="shared" si="0"/>
        <v>93.75</v>
      </c>
    </row>
    <row r="36" spans="1:6" ht="30">
      <c r="A36" s="16">
        <v>16</v>
      </c>
      <c r="B36" s="9" t="s">
        <v>63</v>
      </c>
      <c r="C36" s="10" t="s">
        <v>3</v>
      </c>
      <c r="D36" s="16">
        <v>42</v>
      </c>
      <c r="E36" s="22">
        <v>58</v>
      </c>
      <c r="F36" s="16">
        <f t="shared" si="0"/>
        <v>138.1</v>
      </c>
    </row>
    <row r="37" spans="1:6" ht="15">
      <c r="A37" s="16">
        <v>17</v>
      </c>
      <c r="B37" s="9" t="s">
        <v>79</v>
      </c>
      <c r="C37" s="10" t="s">
        <v>3</v>
      </c>
      <c r="D37" s="16">
        <v>35</v>
      </c>
      <c r="E37" s="22">
        <v>53</v>
      </c>
      <c r="F37" s="16">
        <f t="shared" si="0"/>
        <v>151.43</v>
      </c>
    </row>
    <row r="38" spans="1:6" ht="15">
      <c r="A38" s="16">
        <v>18</v>
      </c>
      <c r="B38" s="9" t="s">
        <v>80</v>
      </c>
      <c r="C38" s="10" t="s">
        <v>3</v>
      </c>
      <c r="D38" s="16"/>
      <c r="E38" s="21"/>
      <c r="F38" s="16">
        <f t="shared" si="0"/>
      </c>
    </row>
    <row r="39" spans="1:6" ht="15">
      <c r="A39" s="16">
        <v>19</v>
      </c>
      <c r="B39" s="9" t="s">
        <v>81</v>
      </c>
      <c r="C39" s="10" t="s">
        <v>3</v>
      </c>
      <c r="D39" s="16">
        <v>1</v>
      </c>
      <c r="E39" s="22">
        <v>1</v>
      </c>
      <c r="F39" s="16">
        <f t="shared" si="0"/>
        <v>100</v>
      </c>
    </row>
    <row r="40" spans="1:6" ht="15">
      <c r="A40" s="16">
        <v>20</v>
      </c>
      <c r="B40" s="9" t="s">
        <v>82</v>
      </c>
      <c r="C40" s="10" t="s">
        <v>3</v>
      </c>
      <c r="D40" s="16"/>
      <c r="E40" s="21"/>
      <c r="F40" s="16">
        <f t="shared" si="0"/>
      </c>
    </row>
    <row r="41" spans="1:6" ht="15">
      <c r="A41" s="16">
        <v>21</v>
      </c>
      <c r="B41" s="9" t="s">
        <v>83</v>
      </c>
      <c r="C41" s="10" t="s">
        <v>3</v>
      </c>
      <c r="D41" s="16">
        <v>2</v>
      </c>
      <c r="E41" s="22">
        <v>3</v>
      </c>
      <c r="F41" s="16">
        <f t="shared" si="0"/>
        <v>150</v>
      </c>
    </row>
    <row r="42" spans="1:6" ht="30">
      <c r="A42" s="16">
        <v>22</v>
      </c>
      <c r="B42" s="9" t="s">
        <v>84</v>
      </c>
      <c r="C42" s="15" t="s">
        <v>4</v>
      </c>
      <c r="D42" s="16" t="s">
        <v>149</v>
      </c>
      <c r="E42" s="20">
        <f>ROUND(IF(E44&gt;0,E43/E44*100,0),2)</f>
        <v>92.51</v>
      </c>
      <c r="F42" s="16">
        <f t="shared" si="0"/>
        <v>100.01</v>
      </c>
    </row>
    <row r="43" spans="1:6" ht="30">
      <c r="A43" s="23"/>
      <c r="B43" s="9" t="s">
        <v>16</v>
      </c>
      <c r="C43" s="10" t="s">
        <v>8</v>
      </c>
      <c r="D43" s="16"/>
      <c r="E43" s="22">
        <v>4370</v>
      </c>
      <c r="F43" s="16">
        <f t="shared" si="0"/>
      </c>
    </row>
    <row r="44" spans="1:6" ht="15">
      <c r="A44" s="23"/>
      <c r="B44" s="9" t="s">
        <v>10</v>
      </c>
      <c r="C44" s="10" t="s">
        <v>8</v>
      </c>
      <c r="D44" s="16"/>
      <c r="E44" s="22">
        <v>4724</v>
      </c>
      <c r="F44" s="16">
        <f t="shared" si="0"/>
      </c>
    </row>
    <row r="45" spans="1:6" ht="15">
      <c r="A45" s="16">
        <v>23</v>
      </c>
      <c r="B45" s="9" t="s">
        <v>85</v>
      </c>
      <c r="C45" s="10" t="s">
        <v>3</v>
      </c>
      <c r="D45" s="16">
        <v>9</v>
      </c>
      <c r="E45" s="22">
        <v>12</v>
      </c>
      <c r="F45" s="16">
        <f t="shared" si="0"/>
        <v>133.33</v>
      </c>
    </row>
    <row r="46" spans="1:6" ht="30">
      <c r="A46" s="16">
        <v>24</v>
      </c>
      <c r="B46" s="9" t="s">
        <v>86</v>
      </c>
      <c r="C46" s="15" t="s">
        <v>4</v>
      </c>
      <c r="D46" s="16"/>
      <c r="E46" s="20">
        <f>ROUND(IF(E48&gt;0,E47/E48*100,0),2)</f>
        <v>0</v>
      </c>
      <c r="F46" s="16">
        <f t="shared" si="0"/>
      </c>
    </row>
    <row r="47" spans="1:6" ht="15">
      <c r="A47" s="23"/>
      <c r="B47" s="9" t="s">
        <v>12</v>
      </c>
      <c r="C47" s="10" t="s">
        <v>3</v>
      </c>
      <c r="D47" s="16"/>
      <c r="E47" s="21"/>
      <c r="F47" s="16">
        <f t="shared" si="0"/>
      </c>
    </row>
    <row r="48" spans="1:6" ht="15">
      <c r="A48" s="23"/>
      <c r="B48" s="9" t="s">
        <v>11</v>
      </c>
      <c r="C48" s="10" t="s">
        <v>3</v>
      </c>
      <c r="D48" s="16"/>
      <c r="E48" s="21"/>
      <c r="F48" s="16">
        <f t="shared" si="0"/>
      </c>
    </row>
    <row r="49" spans="1:6" ht="30">
      <c r="A49" s="16">
        <v>25</v>
      </c>
      <c r="B49" s="9" t="s">
        <v>87</v>
      </c>
      <c r="C49" s="15" t="s">
        <v>4</v>
      </c>
      <c r="D49" s="16">
        <v>100</v>
      </c>
      <c r="E49" s="20">
        <f>ROUND(IF(E51&gt;0,E50/E51*100,0),2)</f>
        <v>100</v>
      </c>
      <c r="F49" s="16">
        <f t="shared" si="0"/>
        <v>100</v>
      </c>
    </row>
    <row r="50" spans="1:6" ht="30">
      <c r="A50" s="23"/>
      <c r="B50" s="9" t="s">
        <v>18</v>
      </c>
      <c r="C50" s="10" t="s">
        <v>8</v>
      </c>
      <c r="D50" s="16"/>
      <c r="E50" s="22">
        <v>16</v>
      </c>
      <c r="F50" s="16">
        <f t="shared" si="0"/>
      </c>
    </row>
    <row r="51" spans="1:6" ht="15">
      <c r="A51" s="23"/>
      <c r="B51" s="9" t="s">
        <v>17</v>
      </c>
      <c r="C51" s="10" t="s">
        <v>8</v>
      </c>
      <c r="D51" s="16"/>
      <c r="E51" s="22">
        <v>16</v>
      </c>
      <c r="F51" s="16">
        <f t="shared" si="0"/>
      </c>
    </row>
    <row r="52" spans="1:6" ht="30">
      <c r="A52" s="16">
        <v>26</v>
      </c>
      <c r="B52" s="9" t="s">
        <v>88</v>
      </c>
      <c r="C52" s="15" t="s">
        <v>5</v>
      </c>
      <c r="D52" s="16" t="s">
        <v>150</v>
      </c>
      <c r="E52" s="20">
        <f>ROUND(IF(E6&gt;0,E53/E6*1000,0),2)</f>
        <v>1303.65</v>
      </c>
      <c r="F52" s="16">
        <f t="shared" si="0"/>
        <v>100</v>
      </c>
    </row>
    <row r="53" spans="1:6" ht="15">
      <c r="A53" s="16"/>
      <c r="B53" s="9" t="s">
        <v>19</v>
      </c>
      <c r="C53" s="10" t="s">
        <v>7</v>
      </c>
      <c r="D53" s="16"/>
      <c r="E53" s="22">
        <v>17130</v>
      </c>
      <c r="F53" s="16">
        <f t="shared" si="0"/>
      </c>
    </row>
    <row r="54" spans="1:6" ht="30">
      <c r="A54" s="16">
        <v>27</v>
      </c>
      <c r="B54" s="9" t="s">
        <v>89</v>
      </c>
      <c r="C54" s="15" t="s">
        <v>5</v>
      </c>
      <c r="D54" s="16" t="s">
        <v>151</v>
      </c>
      <c r="E54" s="20">
        <f>ROUND(IF(E7&gt;0,E55/E7*1000,0),2)</f>
        <v>1995.61</v>
      </c>
      <c r="F54" s="16">
        <f t="shared" si="0"/>
        <v>100</v>
      </c>
    </row>
    <row r="55" spans="1:6" ht="15">
      <c r="A55" s="16"/>
      <c r="B55" s="9" t="s">
        <v>20</v>
      </c>
      <c r="C55" s="10" t="s">
        <v>7</v>
      </c>
      <c r="D55" s="16"/>
      <c r="E55" s="22">
        <v>4544</v>
      </c>
      <c r="F55" s="16">
        <f t="shared" si="0"/>
      </c>
    </row>
    <row r="56" spans="1:6" ht="15">
      <c r="A56" s="16">
        <v>28</v>
      </c>
      <c r="B56" s="9" t="s">
        <v>90</v>
      </c>
      <c r="C56" s="10" t="s">
        <v>3</v>
      </c>
      <c r="D56" s="16">
        <v>74</v>
      </c>
      <c r="E56" s="22">
        <v>78</v>
      </c>
      <c r="F56" s="16">
        <f t="shared" si="0"/>
        <v>105.41</v>
      </c>
    </row>
    <row r="57" spans="1:6" ht="15">
      <c r="A57" s="16">
        <v>29</v>
      </c>
      <c r="B57" s="9" t="s">
        <v>91</v>
      </c>
      <c r="C57" s="10" t="s">
        <v>3</v>
      </c>
      <c r="D57" s="16">
        <v>40</v>
      </c>
      <c r="E57" s="22">
        <v>36</v>
      </c>
      <c r="F57" s="16">
        <f t="shared" si="0"/>
        <v>90</v>
      </c>
    </row>
    <row r="58" spans="1:6" ht="30">
      <c r="A58" s="16">
        <v>30</v>
      </c>
      <c r="B58" s="9" t="s">
        <v>92</v>
      </c>
      <c r="C58" s="15" t="s">
        <v>6</v>
      </c>
      <c r="D58" s="16">
        <v>32</v>
      </c>
      <c r="E58" s="20">
        <f>ROUND(IF(E5&gt;0,E61/E5*100000,0),2)</f>
        <v>25.95</v>
      </c>
      <c r="F58" s="16">
        <f t="shared" si="0"/>
        <v>81.09</v>
      </c>
    </row>
    <row r="59" spans="1:6" ht="15">
      <c r="A59" s="16">
        <v>31</v>
      </c>
      <c r="B59" s="9" t="s">
        <v>93</v>
      </c>
      <c r="C59" s="15" t="s">
        <v>4</v>
      </c>
      <c r="D59" s="16">
        <v>83</v>
      </c>
      <c r="E59" s="20">
        <f>ROUND(IF(E5&gt;0,E60/E5*100,0),2)</f>
        <v>83</v>
      </c>
      <c r="F59" s="16">
        <f t="shared" si="0"/>
        <v>100</v>
      </c>
    </row>
    <row r="60" spans="1:6" ht="15">
      <c r="A60" s="16"/>
      <c r="B60" s="9" t="s">
        <v>21</v>
      </c>
      <c r="C60" s="10" t="s">
        <v>3</v>
      </c>
      <c r="D60" s="16"/>
      <c r="E60" s="22">
        <v>12796</v>
      </c>
      <c r="F60" s="16">
        <f t="shared" si="0"/>
      </c>
    </row>
    <row r="61" spans="1:6" ht="30">
      <c r="A61" s="16">
        <v>32</v>
      </c>
      <c r="B61" s="9" t="s">
        <v>140</v>
      </c>
      <c r="C61" s="10" t="s">
        <v>3</v>
      </c>
      <c r="D61" s="16">
        <v>6</v>
      </c>
      <c r="E61" s="22">
        <v>4</v>
      </c>
      <c r="F61" s="16">
        <f t="shared" si="0"/>
        <v>66.67</v>
      </c>
    </row>
    <row r="62" spans="1:6" ht="15">
      <c r="A62" s="16">
        <v>33</v>
      </c>
      <c r="B62" s="9" t="s">
        <v>94</v>
      </c>
      <c r="C62" s="10" t="s">
        <v>3</v>
      </c>
      <c r="D62" s="16">
        <v>0</v>
      </c>
      <c r="E62" s="22">
        <v>0</v>
      </c>
      <c r="F62" s="16">
        <f t="shared" si="0"/>
      </c>
    </row>
    <row r="63" spans="1:6" ht="30">
      <c r="A63" s="16">
        <v>34</v>
      </c>
      <c r="B63" s="9" t="s">
        <v>141</v>
      </c>
      <c r="C63" s="15" t="s">
        <v>4</v>
      </c>
      <c r="D63" s="16" t="s">
        <v>152</v>
      </c>
      <c r="E63" s="20">
        <f>ROUND(IF(E65&gt;0,E64/E65*100,0),2)</f>
        <v>100</v>
      </c>
      <c r="F63" s="16">
        <f t="shared" si="0"/>
        <v>106.04</v>
      </c>
    </row>
    <row r="64" spans="1:6" ht="15">
      <c r="A64" s="23"/>
      <c r="B64" s="9" t="s">
        <v>23</v>
      </c>
      <c r="C64" s="10" t="s">
        <v>3</v>
      </c>
      <c r="D64" s="16"/>
      <c r="E64" s="22">
        <v>1</v>
      </c>
      <c r="F64" s="16">
        <f t="shared" si="0"/>
      </c>
    </row>
    <row r="65" spans="1:6" ht="15">
      <c r="A65" s="23"/>
      <c r="B65" s="9" t="s">
        <v>22</v>
      </c>
      <c r="C65" s="10" t="s">
        <v>3</v>
      </c>
      <c r="D65" s="16"/>
      <c r="E65" s="22">
        <v>1</v>
      </c>
      <c r="F65" s="16">
        <f t="shared" si="0"/>
      </c>
    </row>
    <row r="66" spans="1:6" ht="30">
      <c r="A66" s="16">
        <v>35</v>
      </c>
      <c r="B66" s="9" t="s">
        <v>95</v>
      </c>
      <c r="C66" s="15" t="s">
        <v>4</v>
      </c>
      <c r="D66" s="16"/>
      <c r="E66" s="20">
        <f>ROUND(IF(E68&gt;0,E67/E68*100,0),2)</f>
        <v>0</v>
      </c>
      <c r="F66" s="16">
        <f t="shared" si="0"/>
      </c>
    </row>
    <row r="67" spans="1:6" ht="30">
      <c r="A67" s="23"/>
      <c r="B67" s="9" t="s">
        <v>25</v>
      </c>
      <c r="C67" s="10" t="s">
        <v>3</v>
      </c>
      <c r="D67" s="16"/>
      <c r="E67" s="21"/>
      <c r="F67" s="16">
        <f t="shared" si="0"/>
      </c>
    </row>
    <row r="68" spans="1:6" ht="30">
      <c r="A68" s="23"/>
      <c r="B68" s="9" t="s">
        <v>24</v>
      </c>
      <c r="C68" s="10" t="s">
        <v>3</v>
      </c>
      <c r="D68" s="16"/>
      <c r="E68" s="21"/>
      <c r="F68" s="16">
        <f t="shared" si="0"/>
      </c>
    </row>
    <row r="69" spans="1:6" ht="15">
      <c r="A69" s="16">
        <v>36</v>
      </c>
      <c r="B69" s="9" t="s">
        <v>96</v>
      </c>
      <c r="C69" s="15" t="s">
        <v>4</v>
      </c>
      <c r="D69" s="16"/>
      <c r="E69" s="20">
        <f>ROUND(IF(E71&gt;0,E70/E71*100,0),2)</f>
        <v>0</v>
      </c>
      <c r="F69" s="16">
        <f t="shared" si="0"/>
      </c>
    </row>
    <row r="70" spans="1:6" ht="15">
      <c r="A70" s="23"/>
      <c r="B70" s="9" t="s">
        <v>27</v>
      </c>
      <c r="C70" s="10" t="s">
        <v>3</v>
      </c>
      <c r="D70" s="16"/>
      <c r="E70" s="21"/>
      <c r="F70" s="16">
        <f t="shared" si="0"/>
      </c>
    </row>
    <row r="71" spans="1:6" ht="15">
      <c r="A71" s="23"/>
      <c r="B71" s="9" t="s">
        <v>26</v>
      </c>
      <c r="C71" s="10" t="s">
        <v>3</v>
      </c>
      <c r="D71" s="16"/>
      <c r="E71" s="21"/>
      <c r="F71" s="16">
        <f t="shared" si="0"/>
      </c>
    </row>
    <row r="72" spans="1:6" ht="15">
      <c r="A72" s="16">
        <v>37</v>
      </c>
      <c r="B72" s="9" t="s">
        <v>97</v>
      </c>
      <c r="C72" s="15" t="s">
        <v>4</v>
      </c>
      <c r="D72" s="16"/>
      <c r="E72" s="20">
        <f>ROUND(IF(E74&gt;0,E73/E74*100,0),2)</f>
        <v>0</v>
      </c>
      <c r="F72" s="16">
        <f t="shared" si="0"/>
      </c>
    </row>
    <row r="73" spans="1:6" ht="30">
      <c r="A73" s="23"/>
      <c r="B73" s="9" t="s">
        <v>29</v>
      </c>
      <c r="C73" s="10" t="s">
        <v>3</v>
      </c>
      <c r="D73" s="16"/>
      <c r="E73" s="21"/>
      <c r="F73" s="16">
        <f t="shared" si="0"/>
      </c>
    </row>
    <row r="74" spans="1:6" ht="15">
      <c r="A74" s="23"/>
      <c r="B74" s="9" t="s">
        <v>28</v>
      </c>
      <c r="C74" s="10" t="s">
        <v>3</v>
      </c>
      <c r="D74" s="16"/>
      <c r="E74" s="21"/>
      <c r="F74" s="16">
        <f t="shared" si="0"/>
      </c>
    </row>
    <row r="75" spans="1:6" ht="15">
      <c r="A75" s="16">
        <v>38</v>
      </c>
      <c r="B75" s="9" t="s">
        <v>98</v>
      </c>
      <c r="C75" s="10" t="s">
        <v>3</v>
      </c>
      <c r="D75" s="16">
        <v>2</v>
      </c>
      <c r="E75" s="22">
        <v>0</v>
      </c>
      <c r="F75" s="16">
        <f t="shared" si="0"/>
        <v>0</v>
      </c>
    </row>
    <row r="76" spans="1:6" ht="15">
      <c r="A76" s="16">
        <v>39</v>
      </c>
      <c r="B76" s="9" t="s">
        <v>99</v>
      </c>
      <c r="C76" s="10" t="s">
        <v>3</v>
      </c>
      <c r="D76" s="16">
        <v>6</v>
      </c>
      <c r="E76" s="22">
        <v>6</v>
      </c>
      <c r="F76" s="16">
        <f t="shared" si="0"/>
        <v>100</v>
      </c>
    </row>
    <row r="77" spans="1:6" ht="30">
      <c r="A77" s="16">
        <v>40</v>
      </c>
      <c r="B77" s="9" t="s">
        <v>100</v>
      </c>
      <c r="C77" s="15" t="s">
        <v>4</v>
      </c>
      <c r="D77" s="16" t="s">
        <v>153</v>
      </c>
      <c r="E77" s="20">
        <f>ROUND(IF(E79&gt;0,E78/E79*100,0),2)</f>
        <v>61.84</v>
      </c>
      <c r="F77" s="16">
        <f t="shared" si="0"/>
        <v>100.06</v>
      </c>
    </row>
    <row r="78" spans="1:6" ht="30">
      <c r="A78" s="23"/>
      <c r="B78" s="9" t="s">
        <v>31</v>
      </c>
      <c r="C78" s="10" t="s">
        <v>3</v>
      </c>
      <c r="D78" s="16"/>
      <c r="E78" s="22">
        <v>363</v>
      </c>
      <c r="F78" s="16">
        <f t="shared" si="0"/>
      </c>
    </row>
    <row r="79" spans="1:6" ht="15">
      <c r="A79" s="23"/>
      <c r="B79" s="9" t="s">
        <v>30</v>
      </c>
      <c r="C79" s="10" t="s">
        <v>3</v>
      </c>
      <c r="D79" s="16"/>
      <c r="E79" s="22">
        <v>587</v>
      </c>
      <c r="F79" s="16">
        <f t="shared" si="0"/>
      </c>
    </row>
    <row r="80" spans="1:6" ht="30">
      <c r="A80" s="16">
        <v>41</v>
      </c>
      <c r="B80" s="9" t="s">
        <v>101</v>
      </c>
      <c r="C80" s="15" t="s">
        <v>4</v>
      </c>
      <c r="D80" s="16">
        <v>21</v>
      </c>
      <c r="E80" s="20">
        <f>ROUND(IF(E82&gt;0,E81/E82*100,0),2)</f>
        <v>21.88</v>
      </c>
      <c r="F80" s="16">
        <f t="shared" si="0"/>
        <v>104.19</v>
      </c>
    </row>
    <row r="81" spans="1:6" ht="30">
      <c r="A81" s="23"/>
      <c r="B81" s="9" t="s">
        <v>142</v>
      </c>
      <c r="C81" s="10" t="s">
        <v>3</v>
      </c>
      <c r="D81" s="16"/>
      <c r="E81" s="22">
        <v>14</v>
      </c>
      <c r="F81" s="16">
        <f t="shared" si="0"/>
      </c>
    </row>
    <row r="82" spans="1:6" ht="30">
      <c r="A82" s="23"/>
      <c r="B82" s="9" t="s">
        <v>32</v>
      </c>
      <c r="C82" s="10" t="s">
        <v>3</v>
      </c>
      <c r="D82" s="16"/>
      <c r="E82" s="22">
        <v>64</v>
      </c>
      <c r="F82" s="16">
        <f t="shared" si="0"/>
      </c>
    </row>
    <row r="83" spans="1:6" ht="30">
      <c r="A83" s="16">
        <v>42</v>
      </c>
      <c r="B83" s="9" t="s">
        <v>102</v>
      </c>
      <c r="C83" s="15" t="s">
        <v>4</v>
      </c>
      <c r="D83" s="16">
        <v>58</v>
      </c>
      <c r="E83" s="20">
        <f>ROUND(IF(E85&gt;0,E84/E85*100,0),2)</f>
        <v>58.9</v>
      </c>
      <c r="F83" s="16">
        <f t="shared" si="0"/>
        <v>101.55</v>
      </c>
    </row>
    <row r="84" spans="1:6" ht="30">
      <c r="A84" s="23"/>
      <c r="B84" s="9" t="s">
        <v>34</v>
      </c>
      <c r="C84" s="10" t="s">
        <v>3</v>
      </c>
      <c r="D84" s="16"/>
      <c r="E84" s="22">
        <v>43</v>
      </c>
      <c r="F84" s="16">
        <f t="shared" si="0"/>
      </c>
    </row>
    <row r="85" spans="1:6" ht="30">
      <c r="A85" s="23"/>
      <c r="B85" s="9" t="s">
        <v>33</v>
      </c>
      <c r="C85" s="10" t="s">
        <v>3</v>
      </c>
      <c r="D85" s="16"/>
      <c r="E85" s="22">
        <v>73</v>
      </c>
      <c r="F85" s="16">
        <f t="shared" si="0"/>
      </c>
    </row>
    <row r="86" spans="1:6" ht="30">
      <c r="A86" s="16">
        <v>43</v>
      </c>
      <c r="B86" s="9" t="s">
        <v>103</v>
      </c>
      <c r="C86" s="15" t="s">
        <v>4</v>
      </c>
      <c r="D86" s="16" t="s">
        <v>154</v>
      </c>
      <c r="E86" s="20">
        <f>ROUND(IF(E88&gt;0,E87/E88*100,0),2)</f>
        <v>34.1</v>
      </c>
      <c r="F86" s="16">
        <f aca="true" t="shared" si="1" ref="F86:F138">IF(D86&lt;&gt;0,ROUND(E86/D86*100,2),"")</f>
        <v>100</v>
      </c>
    </row>
    <row r="87" spans="1:6" ht="30">
      <c r="A87" s="23"/>
      <c r="B87" s="9" t="s">
        <v>36</v>
      </c>
      <c r="C87" s="10" t="s">
        <v>3</v>
      </c>
      <c r="D87" s="16"/>
      <c r="E87" s="22">
        <v>547</v>
      </c>
      <c r="F87" s="16">
        <f t="shared" si="1"/>
      </c>
    </row>
    <row r="88" spans="1:6" ht="15">
      <c r="A88" s="23"/>
      <c r="B88" s="9" t="s">
        <v>35</v>
      </c>
      <c r="C88" s="10" t="s">
        <v>3</v>
      </c>
      <c r="D88" s="16"/>
      <c r="E88" s="22">
        <v>1604</v>
      </c>
      <c r="F88" s="16">
        <f t="shared" si="1"/>
      </c>
    </row>
    <row r="89" spans="1:6" ht="15">
      <c r="A89" s="16">
        <v>44</v>
      </c>
      <c r="B89" s="9" t="s">
        <v>104</v>
      </c>
      <c r="C89" s="15" t="s">
        <v>4</v>
      </c>
      <c r="D89" s="16" t="s">
        <v>155</v>
      </c>
      <c r="E89" s="20">
        <f>ROUND(IF(E91&gt;0,E90/E91*100,0),2)</f>
        <v>0.61</v>
      </c>
      <c r="F89" s="16">
        <f t="shared" si="1"/>
        <v>203.33</v>
      </c>
    </row>
    <row r="90" spans="1:6" ht="15">
      <c r="A90" s="23"/>
      <c r="B90" s="11" t="s">
        <v>37</v>
      </c>
      <c r="C90" s="12" t="s">
        <v>3</v>
      </c>
      <c r="D90" s="16"/>
      <c r="E90" s="22">
        <v>10</v>
      </c>
      <c r="F90" s="16">
        <f t="shared" si="1"/>
      </c>
    </row>
    <row r="91" spans="1:6" ht="15">
      <c r="A91" s="23"/>
      <c r="B91" s="11" t="s">
        <v>105</v>
      </c>
      <c r="C91" s="12" t="s">
        <v>3</v>
      </c>
      <c r="D91" s="16"/>
      <c r="E91" s="22">
        <v>1647</v>
      </c>
      <c r="F91" s="16">
        <f t="shared" si="1"/>
      </c>
    </row>
    <row r="92" spans="1:6" ht="15">
      <c r="A92" s="16">
        <v>45</v>
      </c>
      <c r="B92" s="9" t="s">
        <v>106</v>
      </c>
      <c r="C92" s="10" t="s">
        <v>7</v>
      </c>
      <c r="D92" s="16">
        <v>0</v>
      </c>
      <c r="E92" s="22">
        <v>0</v>
      </c>
      <c r="F92" s="16">
        <f t="shared" si="1"/>
      </c>
    </row>
    <row r="93" spans="1:6" ht="15">
      <c r="A93" s="16">
        <v>46</v>
      </c>
      <c r="B93" s="9" t="s">
        <v>107</v>
      </c>
      <c r="C93" s="15" t="s">
        <v>4</v>
      </c>
      <c r="D93" s="16" t="s">
        <v>156</v>
      </c>
      <c r="E93" s="20">
        <f>ROUND(IF(E95&gt;0,E94/E95*100,0),2)</f>
        <v>54.55</v>
      </c>
      <c r="F93" s="16">
        <f t="shared" si="1"/>
        <v>100.28</v>
      </c>
    </row>
    <row r="94" spans="1:6" ht="15">
      <c r="A94" s="23"/>
      <c r="B94" s="9" t="s">
        <v>39</v>
      </c>
      <c r="C94" s="10" t="s">
        <v>3</v>
      </c>
      <c r="D94" s="16"/>
      <c r="E94" s="22">
        <v>168</v>
      </c>
      <c r="F94" s="16">
        <f t="shared" si="1"/>
      </c>
    </row>
    <row r="95" spans="1:6" ht="30">
      <c r="A95" s="23"/>
      <c r="B95" s="9" t="s">
        <v>38</v>
      </c>
      <c r="C95" s="10" t="s">
        <v>8</v>
      </c>
      <c r="D95" s="16"/>
      <c r="E95" s="22">
        <v>308</v>
      </c>
      <c r="F95" s="16">
        <f t="shared" si="1"/>
      </c>
    </row>
    <row r="96" spans="1:6" ht="15">
      <c r="A96" s="16">
        <v>47</v>
      </c>
      <c r="B96" s="9" t="s">
        <v>108</v>
      </c>
      <c r="C96" s="15" t="s">
        <v>4</v>
      </c>
      <c r="D96" s="16">
        <v>0</v>
      </c>
      <c r="E96" s="20">
        <f>ROUND(IF(E98&gt;0,E97/E98*100,0),2)</f>
        <v>0</v>
      </c>
      <c r="F96" s="16">
        <f t="shared" si="1"/>
      </c>
    </row>
    <row r="97" spans="1:6" ht="15">
      <c r="A97" s="23"/>
      <c r="B97" s="9" t="s">
        <v>40</v>
      </c>
      <c r="C97" s="10" t="s">
        <v>3</v>
      </c>
      <c r="D97" s="16"/>
      <c r="E97" s="22">
        <v>0</v>
      </c>
      <c r="F97" s="16">
        <f t="shared" si="1"/>
      </c>
    </row>
    <row r="98" spans="1:6" ht="30">
      <c r="A98" s="23"/>
      <c r="B98" s="9" t="s">
        <v>109</v>
      </c>
      <c r="C98" s="10" t="s">
        <v>3</v>
      </c>
      <c r="D98" s="16"/>
      <c r="E98" s="22">
        <v>30</v>
      </c>
      <c r="F98" s="16">
        <f t="shared" si="1"/>
      </c>
    </row>
    <row r="99" spans="1:6" ht="15">
      <c r="A99" s="16">
        <v>48</v>
      </c>
      <c r="B99" s="9" t="s">
        <v>13</v>
      </c>
      <c r="C99" s="10" t="s">
        <v>8</v>
      </c>
      <c r="D99" s="16"/>
      <c r="E99" s="21"/>
      <c r="F99" s="16">
        <f t="shared" si="1"/>
      </c>
    </row>
    <row r="100" spans="1:6" ht="30">
      <c r="A100" s="16">
        <v>49</v>
      </c>
      <c r="B100" s="9" t="s">
        <v>14</v>
      </c>
      <c r="C100" s="10" t="s">
        <v>8</v>
      </c>
      <c r="D100" s="16"/>
      <c r="E100" s="21"/>
      <c r="F100" s="16">
        <f t="shared" si="1"/>
      </c>
    </row>
    <row r="101" spans="1:6" ht="15">
      <c r="A101" s="16">
        <v>50</v>
      </c>
      <c r="B101" s="9" t="s">
        <v>110</v>
      </c>
      <c r="C101" s="10" t="s">
        <v>8</v>
      </c>
      <c r="D101" s="16"/>
      <c r="E101" s="21"/>
      <c r="F101" s="16">
        <f t="shared" si="1"/>
      </c>
    </row>
    <row r="102" spans="1:6" ht="15">
      <c r="A102" s="16">
        <v>51</v>
      </c>
      <c r="B102" s="9" t="s">
        <v>111</v>
      </c>
      <c r="C102" s="10" t="s">
        <v>8</v>
      </c>
      <c r="D102" s="16"/>
      <c r="E102" s="21"/>
      <c r="F102" s="16">
        <f t="shared" si="1"/>
      </c>
    </row>
    <row r="103" spans="1:6" ht="30">
      <c r="A103" s="16">
        <v>52</v>
      </c>
      <c r="B103" s="9" t="s">
        <v>15</v>
      </c>
      <c r="C103" s="10" t="s">
        <v>8</v>
      </c>
      <c r="D103" s="16"/>
      <c r="E103" s="21"/>
      <c r="F103" s="16">
        <f t="shared" si="1"/>
      </c>
    </row>
    <row r="104" spans="1:6" ht="30">
      <c r="A104" s="16">
        <v>53</v>
      </c>
      <c r="B104" s="9" t="s">
        <v>112</v>
      </c>
      <c r="C104" s="10" t="s">
        <v>8</v>
      </c>
      <c r="D104" s="16"/>
      <c r="E104" s="21"/>
      <c r="F104" s="16">
        <f t="shared" si="1"/>
      </c>
    </row>
    <row r="105" spans="1:6" ht="30">
      <c r="A105" s="16">
        <v>54</v>
      </c>
      <c r="B105" s="9" t="s">
        <v>134</v>
      </c>
      <c r="C105" s="10" t="s">
        <v>2</v>
      </c>
      <c r="D105" s="16">
        <v>13</v>
      </c>
      <c r="E105" s="20">
        <f>ROUND(IF(E107&gt;0,E106/E107,0),2)</f>
        <v>13.01</v>
      </c>
      <c r="F105" s="16">
        <f t="shared" si="1"/>
        <v>100.08</v>
      </c>
    </row>
    <row r="106" spans="1:6" ht="15">
      <c r="A106" s="24"/>
      <c r="B106" s="9" t="s">
        <v>136</v>
      </c>
      <c r="C106" s="10" t="s">
        <v>2</v>
      </c>
      <c r="D106" s="16"/>
      <c r="E106" s="22">
        <v>19522</v>
      </c>
      <c r="F106" s="16"/>
    </row>
    <row r="107" spans="1:6" ht="15">
      <c r="A107" s="25"/>
      <c r="B107" s="9" t="s">
        <v>135</v>
      </c>
      <c r="C107" s="10" t="s">
        <v>7</v>
      </c>
      <c r="D107" s="16"/>
      <c r="E107" s="22">
        <v>1501</v>
      </c>
      <c r="F107" s="16"/>
    </row>
    <row r="108" spans="1:6" ht="15">
      <c r="A108" s="16">
        <v>55</v>
      </c>
      <c r="B108" s="9" t="s">
        <v>113</v>
      </c>
      <c r="C108" s="10" t="s">
        <v>8</v>
      </c>
      <c r="D108" s="16"/>
      <c r="E108" s="21"/>
      <c r="F108" s="16">
        <f t="shared" si="1"/>
      </c>
    </row>
    <row r="109" spans="1:6" ht="15">
      <c r="A109" s="16">
        <v>56</v>
      </c>
      <c r="B109" s="9" t="s">
        <v>114</v>
      </c>
      <c r="C109" s="15" t="s">
        <v>4</v>
      </c>
      <c r="D109" s="16">
        <v>33</v>
      </c>
      <c r="E109" s="20">
        <f>ROUND(IF(E6&gt;0,E110/E6*100,0),2)</f>
        <v>33</v>
      </c>
      <c r="F109" s="16">
        <f t="shared" si="1"/>
        <v>100</v>
      </c>
    </row>
    <row r="110" spans="1:6" ht="15">
      <c r="A110" s="16"/>
      <c r="B110" s="9" t="s">
        <v>41</v>
      </c>
      <c r="C110" s="10" t="s">
        <v>3</v>
      </c>
      <c r="D110" s="16"/>
      <c r="E110" s="22">
        <v>4336</v>
      </c>
      <c r="F110" s="16">
        <f t="shared" si="1"/>
      </c>
    </row>
    <row r="111" spans="1:6" ht="30">
      <c r="A111" s="16">
        <v>57</v>
      </c>
      <c r="B111" s="9" t="s">
        <v>115</v>
      </c>
      <c r="C111" s="15" t="s">
        <v>4</v>
      </c>
      <c r="D111" s="16" t="s">
        <v>157</v>
      </c>
      <c r="E111" s="20">
        <f>ROUND(IF(E113&gt;0,E112/E113*100,0),2)</f>
        <v>98.86</v>
      </c>
      <c r="F111" s="16">
        <f t="shared" si="1"/>
        <v>99.96</v>
      </c>
    </row>
    <row r="112" spans="1:6" ht="30">
      <c r="A112" s="23"/>
      <c r="B112" s="9" t="s">
        <v>116</v>
      </c>
      <c r="C112" s="10" t="s">
        <v>3</v>
      </c>
      <c r="D112" s="16"/>
      <c r="E112" s="22">
        <v>87</v>
      </c>
      <c r="F112" s="16">
        <f t="shared" si="1"/>
      </c>
    </row>
    <row r="113" spans="1:6" ht="30">
      <c r="A113" s="23"/>
      <c r="B113" s="9" t="s">
        <v>117</v>
      </c>
      <c r="C113" s="10" t="s">
        <v>3</v>
      </c>
      <c r="D113" s="16"/>
      <c r="E113" s="22">
        <v>88</v>
      </c>
      <c r="F113" s="16">
        <f t="shared" si="1"/>
      </c>
    </row>
    <row r="114" spans="1:6" ht="30">
      <c r="A114" s="16">
        <v>58</v>
      </c>
      <c r="B114" s="9" t="s">
        <v>118</v>
      </c>
      <c r="C114" s="15" t="s">
        <v>4</v>
      </c>
      <c r="D114" s="16" t="s">
        <v>158</v>
      </c>
      <c r="E114" s="20">
        <f>ROUND(IF(E116&gt;0,E115/E116*100,0),2)</f>
        <v>100</v>
      </c>
      <c r="F114" s="16">
        <f t="shared" si="1"/>
        <v>102.15</v>
      </c>
    </row>
    <row r="115" spans="1:6" ht="30">
      <c r="A115" s="23"/>
      <c r="B115" s="9" t="s">
        <v>119</v>
      </c>
      <c r="C115" s="10" t="s">
        <v>3</v>
      </c>
      <c r="D115" s="16"/>
      <c r="E115" s="22">
        <v>89</v>
      </c>
      <c r="F115" s="16">
        <f t="shared" si="1"/>
      </c>
    </row>
    <row r="116" spans="1:6" ht="30">
      <c r="A116" s="23"/>
      <c r="B116" s="9" t="s">
        <v>42</v>
      </c>
      <c r="C116" s="10" t="s">
        <v>3</v>
      </c>
      <c r="D116" s="16"/>
      <c r="E116" s="22">
        <v>89</v>
      </c>
      <c r="F116" s="16">
        <f t="shared" si="1"/>
      </c>
    </row>
    <row r="117" spans="1:6" ht="15">
      <c r="A117" s="16">
        <v>59</v>
      </c>
      <c r="B117" s="9" t="s">
        <v>120</v>
      </c>
      <c r="C117" s="15" t="s">
        <v>4</v>
      </c>
      <c r="D117" s="16" t="s">
        <v>159</v>
      </c>
      <c r="E117" s="20">
        <f>ROUND(IF(E119&gt;0,E118/E119*100,0),2)</f>
        <v>100</v>
      </c>
      <c r="F117" s="16">
        <f t="shared" si="1"/>
        <v>100.7</v>
      </c>
    </row>
    <row r="118" spans="1:6" ht="15">
      <c r="A118" s="23"/>
      <c r="B118" s="9" t="s">
        <v>43</v>
      </c>
      <c r="C118" s="10" t="s">
        <v>3</v>
      </c>
      <c r="D118" s="16"/>
      <c r="E118" s="22">
        <v>92</v>
      </c>
      <c r="F118" s="16">
        <f t="shared" si="1"/>
      </c>
    </row>
    <row r="119" spans="1:6" ht="30">
      <c r="A119" s="23"/>
      <c r="B119" s="9" t="s">
        <v>44</v>
      </c>
      <c r="C119" s="10" t="s">
        <v>3</v>
      </c>
      <c r="D119" s="16"/>
      <c r="E119" s="22">
        <v>92</v>
      </c>
      <c r="F119" s="16">
        <f t="shared" si="1"/>
      </c>
    </row>
    <row r="120" spans="1:6" ht="15">
      <c r="A120" s="16">
        <v>60</v>
      </c>
      <c r="B120" s="9" t="s">
        <v>121</v>
      </c>
      <c r="C120" s="15" t="s">
        <v>4</v>
      </c>
      <c r="D120" s="16">
        <v>99</v>
      </c>
      <c r="E120" s="20">
        <f>ROUND(IF(E122&gt;0,E121/E122*100,0),2)</f>
        <v>100</v>
      </c>
      <c r="F120" s="16">
        <f t="shared" si="1"/>
        <v>101.01</v>
      </c>
    </row>
    <row r="121" spans="1:6" ht="15">
      <c r="A121" s="23"/>
      <c r="B121" s="9" t="s">
        <v>46</v>
      </c>
      <c r="C121" s="10" t="s">
        <v>3</v>
      </c>
      <c r="D121" s="16"/>
      <c r="E121" s="22">
        <v>77</v>
      </c>
      <c r="F121" s="16">
        <f t="shared" si="1"/>
      </c>
    </row>
    <row r="122" spans="1:6" ht="30">
      <c r="A122" s="23"/>
      <c r="B122" s="9" t="s">
        <v>45</v>
      </c>
      <c r="C122" s="10" t="s">
        <v>3</v>
      </c>
      <c r="D122" s="16"/>
      <c r="E122" s="22">
        <v>77</v>
      </c>
      <c r="F122" s="16">
        <f t="shared" si="1"/>
      </c>
    </row>
    <row r="123" spans="1:6" ht="30">
      <c r="A123" s="16">
        <v>61</v>
      </c>
      <c r="B123" s="9" t="s">
        <v>143</v>
      </c>
      <c r="C123" s="15" t="s">
        <v>4</v>
      </c>
      <c r="D123" s="16" t="s">
        <v>160</v>
      </c>
      <c r="E123" s="20">
        <f>ROUND(IF(E125&gt;0,E124/E125*100,0),2)</f>
        <v>100</v>
      </c>
      <c r="F123" s="16">
        <f t="shared" si="1"/>
        <v>100.5</v>
      </c>
    </row>
    <row r="124" spans="1:6" ht="30">
      <c r="A124" s="23"/>
      <c r="B124" s="9" t="s">
        <v>48</v>
      </c>
      <c r="C124" s="10" t="s">
        <v>3</v>
      </c>
      <c r="D124" s="16"/>
      <c r="E124" s="22">
        <v>77</v>
      </c>
      <c r="F124" s="16">
        <f t="shared" si="1"/>
      </c>
    </row>
    <row r="125" spans="1:6" ht="30">
      <c r="A125" s="23"/>
      <c r="B125" s="9" t="s">
        <v>47</v>
      </c>
      <c r="C125" s="10" t="s">
        <v>3</v>
      </c>
      <c r="D125" s="16"/>
      <c r="E125" s="22">
        <v>77</v>
      </c>
      <c r="F125" s="16">
        <f t="shared" si="1"/>
      </c>
    </row>
    <row r="126" spans="1:6" ht="30">
      <c r="A126" s="16">
        <v>62</v>
      </c>
      <c r="B126" s="9" t="s">
        <v>144</v>
      </c>
      <c r="C126" s="15" t="s">
        <v>4</v>
      </c>
      <c r="D126" s="16">
        <v>95</v>
      </c>
      <c r="E126" s="20">
        <f>ROUND(IF(E128&gt;0,E127/E128*100,0),2)</f>
        <v>100</v>
      </c>
      <c r="F126" s="16">
        <f t="shared" si="1"/>
        <v>105.26</v>
      </c>
    </row>
    <row r="127" spans="1:6" ht="30">
      <c r="A127" s="23"/>
      <c r="B127" s="9" t="s">
        <v>49</v>
      </c>
      <c r="C127" s="10" t="s">
        <v>3</v>
      </c>
      <c r="D127" s="16"/>
      <c r="E127" s="22">
        <v>78</v>
      </c>
      <c r="F127" s="16">
        <f t="shared" si="1"/>
      </c>
    </row>
    <row r="128" spans="1:6" ht="30">
      <c r="A128" s="23"/>
      <c r="B128" s="9" t="s">
        <v>50</v>
      </c>
      <c r="C128" s="10" t="s">
        <v>3</v>
      </c>
      <c r="D128" s="16"/>
      <c r="E128" s="22">
        <v>78</v>
      </c>
      <c r="F128" s="16">
        <f t="shared" si="1"/>
      </c>
    </row>
    <row r="129" spans="1:6" ht="15">
      <c r="A129" s="16">
        <v>63</v>
      </c>
      <c r="B129" s="9" t="s">
        <v>122</v>
      </c>
      <c r="C129" s="15" t="s">
        <v>4</v>
      </c>
      <c r="D129" s="16" t="s">
        <v>161</v>
      </c>
      <c r="E129" s="20">
        <f>ROUND(IF(E131&gt;0,E130/E131*100,0),2)</f>
        <v>95.45</v>
      </c>
      <c r="F129" s="16">
        <f t="shared" si="1"/>
        <v>99.22</v>
      </c>
    </row>
    <row r="130" spans="1:6" ht="15">
      <c r="A130" s="23"/>
      <c r="B130" s="9" t="s">
        <v>51</v>
      </c>
      <c r="C130" s="10" t="s">
        <v>3</v>
      </c>
      <c r="D130" s="16"/>
      <c r="E130" s="22">
        <v>42</v>
      </c>
      <c r="F130" s="16">
        <f t="shared" si="1"/>
      </c>
    </row>
    <row r="131" spans="1:6" ht="15">
      <c r="A131" s="23"/>
      <c r="B131" s="9" t="s">
        <v>145</v>
      </c>
      <c r="C131" s="10" t="s">
        <v>3</v>
      </c>
      <c r="D131" s="16"/>
      <c r="E131" s="22">
        <v>44</v>
      </c>
      <c r="F131" s="16">
        <f t="shared" si="1"/>
      </c>
    </row>
    <row r="132" spans="1:6" ht="45">
      <c r="A132" s="16">
        <v>64</v>
      </c>
      <c r="B132" s="9" t="s">
        <v>123</v>
      </c>
      <c r="C132" s="15" t="s">
        <v>4</v>
      </c>
      <c r="D132" s="16" t="s">
        <v>162</v>
      </c>
      <c r="E132" s="20">
        <f>ROUND(IF(E134&gt;0,E133/E134*100,0),2)</f>
        <v>92.86</v>
      </c>
      <c r="F132" s="16">
        <f t="shared" si="1"/>
        <v>100.66</v>
      </c>
    </row>
    <row r="133" spans="1:6" ht="45">
      <c r="A133" s="23"/>
      <c r="B133" s="9" t="s">
        <v>124</v>
      </c>
      <c r="C133" s="10" t="s">
        <v>3</v>
      </c>
      <c r="D133" s="16"/>
      <c r="E133" s="22">
        <v>39</v>
      </c>
      <c r="F133" s="16">
        <f t="shared" si="1"/>
      </c>
    </row>
    <row r="134" spans="1:6" ht="30">
      <c r="A134" s="23"/>
      <c r="B134" s="9" t="s">
        <v>52</v>
      </c>
      <c r="C134" s="10" t="s">
        <v>3</v>
      </c>
      <c r="D134" s="16"/>
      <c r="E134" s="22">
        <v>42</v>
      </c>
      <c r="F134" s="16">
        <f t="shared" si="1"/>
      </c>
    </row>
    <row r="135" spans="1:6" ht="15">
      <c r="A135" s="16">
        <v>65</v>
      </c>
      <c r="B135" s="9" t="s">
        <v>125</v>
      </c>
      <c r="C135" s="10" t="s">
        <v>7</v>
      </c>
      <c r="D135" s="16">
        <v>27</v>
      </c>
      <c r="E135" s="22">
        <v>26</v>
      </c>
      <c r="F135" s="16">
        <f t="shared" si="1"/>
        <v>96.3</v>
      </c>
    </row>
    <row r="136" spans="1:6" ht="15">
      <c r="A136" s="16">
        <v>66</v>
      </c>
      <c r="B136" s="9" t="s">
        <v>126</v>
      </c>
      <c r="C136" s="15" t="s">
        <v>4</v>
      </c>
      <c r="D136" s="16">
        <v>100</v>
      </c>
      <c r="E136" s="20">
        <f>ROUND(IF(E138&gt;0,E137/E138*100,0),2)</f>
        <v>100</v>
      </c>
      <c r="F136" s="16">
        <f t="shared" si="1"/>
        <v>100</v>
      </c>
    </row>
    <row r="137" spans="1:6" ht="15">
      <c r="A137" s="23"/>
      <c r="B137" s="11" t="s">
        <v>53</v>
      </c>
      <c r="C137" s="10" t="s">
        <v>3</v>
      </c>
      <c r="D137" s="16"/>
      <c r="E137" s="22">
        <v>1802</v>
      </c>
      <c r="F137" s="16">
        <f t="shared" si="1"/>
      </c>
    </row>
    <row r="138" spans="1:6" ht="15">
      <c r="A138" s="23"/>
      <c r="B138" s="9" t="s">
        <v>54</v>
      </c>
      <c r="C138" s="12" t="s">
        <v>3</v>
      </c>
      <c r="D138" s="16"/>
      <c r="E138" s="22">
        <v>1802</v>
      </c>
      <c r="F138" s="16">
        <f t="shared" si="1"/>
      </c>
    </row>
  </sheetData>
  <sheetProtection/>
  <mergeCells count="30">
    <mergeCell ref="A21:A22"/>
    <mergeCell ref="A24:A27"/>
    <mergeCell ref="A1:F1"/>
    <mergeCell ref="A3:F3"/>
    <mergeCell ref="A15:A16"/>
    <mergeCell ref="A18:A19"/>
    <mergeCell ref="A94:A95"/>
    <mergeCell ref="A97:A98"/>
    <mergeCell ref="A106:A107"/>
    <mergeCell ref="A43:A44"/>
    <mergeCell ref="A47:A48"/>
    <mergeCell ref="A50:A51"/>
    <mergeCell ref="A112:A113"/>
    <mergeCell ref="A64:A65"/>
    <mergeCell ref="A67:A68"/>
    <mergeCell ref="A70:A71"/>
    <mergeCell ref="A73:A74"/>
    <mergeCell ref="A78:A79"/>
    <mergeCell ref="A81:A82"/>
    <mergeCell ref="A84:A85"/>
    <mergeCell ref="A87:A88"/>
    <mergeCell ref="A90:A91"/>
    <mergeCell ref="A133:A134"/>
    <mergeCell ref="A137:A138"/>
    <mergeCell ref="A115:A116"/>
    <mergeCell ref="A118:A119"/>
    <mergeCell ref="A121:A122"/>
    <mergeCell ref="A124:A125"/>
    <mergeCell ref="A127:A128"/>
    <mergeCell ref="A130:A13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</dc:creator>
  <cp:keywords/>
  <dc:description/>
  <cp:lastModifiedBy>Сафонов</cp:lastModifiedBy>
  <cp:lastPrinted>2019-01-14T08:31:10Z</cp:lastPrinted>
  <dcterms:created xsi:type="dcterms:W3CDTF">2018-12-14T05:58:12Z</dcterms:created>
  <dcterms:modified xsi:type="dcterms:W3CDTF">2019-01-30T07:14:41Z</dcterms:modified>
  <cp:category/>
  <cp:version/>
  <cp:contentType/>
  <cp:contentStatus/>
</cp:coreProperties>
</file>